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4"/>
  </bookViews>
  <sheets>
    <sheet name="1кв" sheetId="26" r:id="rId1"/>
    <sheet name="2кв" sheetId="27" r:id="rId2"/>
    <sheet name="3кв" sheetId="28" r:id="rId3"/>
    <sheet name="4кв" sheetId="29" r:id="rId4"/>
    <sheet name="отчет" sheetId="30" r:id="rId5"/>
  </sheets>
  <definedNames>
    <definedName name="_xlnm.Print_Area" localSheetId="0">'1кв'!$A$1:$E$48</definedName>
    <definedName name="_xlnm.Print_Area" localSheetId="1">'2кв'!$A$1:$E$47</definedName>
    <definedName name="_xlnm.Print_Area" localSheetId="2">'3кв'!$A$1:$E$47</definedName>
    <definedName name="_xlnm.Print_Area" localSheetId="3">'4кв'!$A$1:$E$48</definedName>
    <definedName name="_xlnm.Print_Area" localSheetId="4">отчет!$A$1:$C$39</definedName>
  </definedNames>
  <calcPr calcId="152511"/>
</workbook>
</file>

<file path=xl/calcChain.xml><?xml version="1.0" encoding="utf-8"?>
<calcChain xmlns="http://schemas.openxmlformats.org/spreadsheetml/2006/main">
  <c r="C19" i="30" l="1"/>
  <c r="C18" i="30"/>
  <c r="C13" i="30"/>
  <c r="C14" i="30"/>
  <c r="C12" i="30"/>
  <c r="C9" i="30"/>
  <c r="C10" i="30"/>
  <c r="C8" i="30"/>
  <c r="C6" i="30"/>
  <c r="C27" i="30"/>
  <c r="C16" i="30"/>
  <c r="C21" i="30" l="1"/>
  <c r="C22" i="30"/>
  <c r="B43" i="29" l="1"/>
  <c r="E26" i="29"/>
  <c r="E22" i="29"/>
  <c r="E21" i="29"/>
  <c r="B47" i="29" l="1"/>
  <c r="B48" i="29"/>
  <c r="B42" i="28"/>
  <c r="B45" i="28"/>
  <c r="E22" i="28"/>
  <c r="E21" i="28"/>
  <c r="E25" i="28" s="1"/>
  <c r="B46" i="28" s="1"/>
  <c r="B47" i="28" l="1"/>
  <c r="B42" i="27"/>
  <c r="B45" i="27"/>
  <c r="E22" i="27"/>
  <c r="E21" i="27"/>
  <c r="E25" i="27" s="1"/>
  <c r="B46" i="27" s="1"/>
  <c r="B47" i="27" l="1"/>
  <c r="B46" i="26"/>
  <c r="E22" i="26" l="1"/>
  <c r="E21" i="26"/>
  <c r="E26" i="26" s="1"/>
  <c r="B47" i="26" s="1"/>
  <c r="B48" i="26" l="1"/>
</calcChain>
</file>

<file path=xl/sharedStrings.xml><?xml version="1.0" encoding="utf-8"?>
<sst xmlns="http://schemas.openxmlformats.org/spreadsheetml/2006/main" count="251" uniqueCount="95">
  <si>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</si>
  <si>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</si>
  <si>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</si>
  <si>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</si>
  <si>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</si>
  <si>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</si>
  <si>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</si>
  <si>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</si>
  <si>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</si>
  <si>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</si>
  <si>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</si>
  <si>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</si>
  <si>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</si>
  <si>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</si>
  <si>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</si>
  <si>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</si>
  <si>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</si>
  <si>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</si>
  <si>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</si>
  <si>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</si>
  <si>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</si>
  <si>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</si>
  <si>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</si>
  <si>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Лесная, д. 2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</si>
  <si>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№88  от   01.08.2012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</si>
  <si>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Лесная</t>
    </r>
  </si>
  <si>
    <t>Стоимость материалов</t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</si>
  <si>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</si>
  <si>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</si>
  <si>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</si>
  <si>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</si>
  <si>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</si>
  <si>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</si>
  <si>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 xml:space="preserve">протокола общего собрания собственников № </t>
    </r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</si>
  <si>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</si>
  <si>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</si>
  <si>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</si>
  <si>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</si>
  <si>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Общехозяйственные расходы </t>
  </si>
  <si>
    <t xml:space="preserve">Услуги по содержанию многоквартирного дома 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</si>
  <si>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</si>
  <si>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t>Общая площадь квартир - 382,6</t>
  </si>
  <si>
    <t>интернет Ростелеком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</si>
  <si>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</si>
  <si>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Предъявлено населению 28258,83</t>
  </si>
  <si>
    <t>31.03.2024 г.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</si>
  <si>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</si>
  <si>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</t>
    </r>
  </si>
  <si>
    <t>Корректировка расходов по договору с ОАО "Газпром газораспределения Воронеж" (по статье содержание МКД)</t>
  </si>
  <si>
    <t>за 2023 г.</t>
  </si>
  <si>
    <t xml:space="preserve">           2. Всего за период с "01" 01 2024 г. по "31" 03 2024 г. выполнено работ (оказано услуг) на общую сумму двадцать три тысячи пятьсот восемьдесят шесть рублей 74 копейки.</t>
  </si>
  <si>
    <t>за 1 квартал 2024 года</t>
  </si>
  <si>
    <t>за 2 квартал 2024 года</t>
  </si>
  <si>
    <t>30.06.2024 г.</t>
  </si>
  <si>
    <t>2 квартал</t>
  </si>
  <si>
    <t xml:space="preserve">           2. Всего за период с "01" 04 2024 г. по "30" 06 2024 г. выполнено работ (оказано услуг) на общую сумму двадцать три тысячи двести тридцать один рубль 24 копейки.</t>
  </si>
  <si>
    <t>за 3 квартал 2024 года</t>
  </si>
  <si>
    <t>30.09.2024 г.</t>
  </si>
  <si>
    <t>3 квартал</t>
  </si>
  <si>
    <t xml:space="preserve">           2. Всего за период с "01" 07 2024 г. по "30" 09 2024 г. выполнено работ (оказано услуг) на общую сумму двадцать пять тысяч двести двадцать восемь рублей 64 копейки.</t>
  </si>
  <si>
    <t>Предъявлено населению 30783,99</t>
  </si>
  <si>
    <t>за 4 квартал 2024 года</t>
  </si>
  <si>
    <t>31.12.2024 г.</t>
  </si>
  <si>
    <t>4 квартал</t>
  </si>
  <si>
    <t>Замена поврежденных листов шифера (смета)</t>
  </si>
  <si>
    <t>ноябрь</t>
  </si>
  <si>
    <t xml:space="preserve">           2. Всего за период с "01" 10 2024 г. по "31" 12 2024 г. выполнено работ (оказано услуг) на общую сумму тридцать пять тысяч пятьсот пятьдесят восемь рублей 63 копейки.</t>
  </si>
  <si>
    <t>Оплачено, руб</t>
  </si>
  <si>
    <t>ОТЧЕТ</t>
  </si>
  <si>
    <t>О ВЫПОЛНЕННЫХ РАБОТАХ И ДВИЖЕНИИ  СРЕДСТВ</t>
  </si>
  <si>
    <t>НА ЛИЦЕВОМ СЧЕТЕ  за  период  с 01.01.2024 г. по 31.12.2024 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</si>
  <si>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</si>
  <si>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</si>
  <si>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</si>
  <si>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</si>
  <si>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</si>
  <si>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</si>
  <si>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</si>
  <si>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 xml:space="preserve">   * Корректировка расходов по договору с ОАО "Газпром газораспределения Воронеж" (по статье содержание МКД)</t>
  </si>
  <si>
    <t>Итого расходов</t>
  </si>
  <si>
    <t>Остаток средств на 01.01.2025</t>
  </si>
  <si>
    <t>Справочно:</t>
  </si>
  <si>
    <t>Задолженность населения по оплате на 01.01.2024г.</t>
  </si>
  <si>
    <t>Задолженность населения по оплате на 01.01.2025г.</t>
  </si>
  <si>
    <t>Прирост (+) / уменьшение (-) задолженности за год</t>
  </si>
  <si>
    <t xml:space="preserve">Получил: </t>
  </si>
  <si>
    <t>Отчет за 2024 год.</t>
  </si>
  <si>
    <t>Перечень предлагаемых работ на 2025  год.</t>
  </si>
  <si>
    <t>Предложение по структуре тарифа на 2025 год.</t>
  </si>
  <si>
    <t>_____________________________________________</t>
  </si>
  <si>
    <t>по ж.д. ул. Лесная, д. 2</t>
  </si>
  <si>
    <t>Начислено всего 118085,64</t>
  </si>
  <si>
    <t>Размещения оборудования в МОП интернет Ростелеком</t>
  </si>
  <si>
    <t>Непредвиденные работы 0 ч/ч</t>
  </si>
  <si>
    <t xml:space="preserve">   * Замена поврежденных листов шифера (смета)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</si>
</sst>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4" fillId="0" borderId="0"/>
    <xf numFmtId="0" fontId="15" fillId="0" borderId="0"/>
    <xf numFmtId="0" fontId="16" fillId="0" borderId="0"/>
  </cellStyleXfs>
  <cellXfs count="9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164" fontId="8" fillId="0" borderId="0" xfId="0" applyNumberFormat="1" applyFont="1"/>
    <xf numFmtId="0" fontId="3" fillId="0" borderId="1" xfId="0" applyFont="1" applyBorder="1" applyAlignment="1">
      <alignment wrapText="1"/>
    </xf>
    <xf numFmtId="0" fontId="12" fillId="0" borderId="4" xfId="0" applyFont="1" applyBorder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right" vertical="center" wrapText="1"/>
    </xf>
    <xf numFmtId="0" fontId="4" fillId="2" borderId="0" xfId="0" applyFont="1" applyFill="1"/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6" fontId="7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 vertical="center" wrapText="1"/>
    </xf>
    <xf numFmtId="164" fontId="3" fillId="0" borderId="0" xfId="1" applyNumberFormat="1" applyFont="1" applyBorder="1"/>
    <xf numFmtId="0" fontId="3" fillId="0" borderId="0" xfId="0" applyFont="1" applyAlignment="1">
      <alignment horizontal="center"/>
    </xf>
    <xf numFmtId="166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" fontId="3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3" fontId="18" fillId="0" borderId="0" xfId="0" applyNumberFormat="1" applyFont="1"/>
    <xf numFmtId="49" fontId="3" fillId="0" borderId="5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" fontId="3" fillId="0" borderId="6" xfId="1" applyNumberFormat="1" applyFont="1" applyBorder="1" applyAlignment="1">
      <alignment horizontal="center"/>
    </xf>
    <xf numFmtId="0" fontId="3" fillId="2" borderId="1" xfId="0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4" fontId="3" fillId="0" borderId="0" xfId="1" applyNumberFormat="1" applyFont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SheetLayoutView="100" workbookViewId="0">
      <selection activeCell="H13" sqref="H13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ht="15.6" customHeight="1" x14ac:dyDescent="0.25">
      <c r="A3" s="53" t="s">
        <v>51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4"/>
      <c r="C4" s="4"/>
      <c r="D4" s="30"/>
      <c r="E4" s="29" t="s">
        <v>45</v>
      </c>
    </row>
    <row r="5" spans="1:5" x14ac:dyDescent="0.25">
      <c r="A5" s="27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23</v>
      </c>
      <c r="B7" s="55"/>
      <c r="C7" s="55"/>
      <c r="D7" s="55"/>
      <c r="E7" s="55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54" t="s">
        <v>46</v>
      </c>
      <c r="B9" s="54"/>
      <c r="C9" s="54"/>
      <c r="D9" s="54"/>
      <c r="E9" s="54"/>
    </row>
    <row r="10" spans="1:5" ht="25.15" customHeight="1" x14ac:dyDescent="0.25">
      <c r="A10" s="56" t="s">
        <v>14</v>
      </c>
      <c r="B10" s="57"/>
      <c r="C10" s="57"/>
      <c r="D10" s="57"/>
      <c r="E10" s="57"/>
    </row>
    <row r="11" spans="1:5" ht="27.75" customHeight="1" x14ac:dyDescent="0.25">
      <c r="A11" s="54" t="s">
        <v>33</v>
      </c>
      <c r="B11" s="54"/>
      <c r="C11" s="54"/>
      <c r="D11" s="54"/>
      <c r="E11" s="54"/>
    </row>
    <row r="12" spans="1:5" x14ac:dyDescent="0.25">
      <c r="A12" s="54" t="s">
        <v>21</v>
      </c>
      <c r="B12" s="54"/>
      <c r="C12" s="54"/>
      <c r="D12" s="54"/>
      <c r="E12" s="54"/>
    </row>
    <row r="13" spans="1:5" x14ac:dyDescent="0.25">
      <c r="A13" s="48" t="s">
        <v>2</v>
      </c>
      <c r="B13" s="49"/>
      <c r="C13" s="49"/>
      <c r="D13" s="49"/>
      <c r="E13" s="49"/>
    </row>
    <row r="14" spans="1:5" x14ac:dyDescent="0.25">
      <c r="A14" s="54" t="s">
        <v>40</v>
      </c>
      <c r="B14" s="54"/>
      <c r="C14" s="54"/>
      <c r="D14" s="54"/>
      <c r="E14" s="54"/>
    </row>
    <row r="15" spans="1:5" x14ac:dyDescent="0.25">
      <c r="A15" s="48" t="s">
        <v>15</v>
      </c>
      <c r="B15" s="49"/>
      <c r="C15" s="49"/>
      <c r="D15" s="49"/>
      <c r="E15" s="49"/>
    </row>
    <row r="16" spans="1:5" ht="31.5" customHeight="1" x14ac:dyDescent="0.25">
      <c r="A16" s="54" t="s">
        <v>16</v>
      </c>
      <c r="B16" s="54"/>
      <c r="C16" s="54"/>
      <c r="D16" s="54"/>
      <c r="E16" s="54"/>
    </row>
    <row r="17" spans="1:8" ht="59.45" customHeight="1" x14ac:dyDescent="0.25">
      <c r="A17" s="54" t="s">
        <v>24</v>
      </c>
      <c r="B17" s="54"/>
      <c r="C17" s="54"/>
      <c r="D17" s="54"/>
      <c r="E17" s="54"/>
    </row>
    <row r="18" spans="1:8" ht="30" customHeight="1" x14ac:dyDescent="0.25">
      <c r="A18" s="59" t="s">
        <v>25</v>
      </c>
      <c r="B18" s="59"/>
      <c r="C18" s="59"/>
      <c r="D18" s="59"/>
      <c r="E18" s="59"/>
    </row>
    <row r="19" spans="1:8" x14ac:dyDescent="0.25">
      <c r="A19" s="59"/>
      <c r="B19" s="59"/>
      <c r="C19" s="59"/>
      <c r="D19" s="59"/>
      <c r="E19" s="59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39</v>
      </c>
      <c r="B21" s="9" t="s">
        <v>31</v>
      </c>
      <c r="C21" s="3" t="s">
        <v>4</v>
      </c>
      <c r="D21" s="3">
        <v>15.76</v>
      </c>
      <c r="E21" s="8">
        <f>D21*F19*G19</f>
        <v>18089.328000000001</v>
      </c>
    </row>
    <row r="22" spans="1:8" x14ac:dyDescent="0.25">
      <c r="A22" s="7" t="s">
        <v>38</v>
      </c>
      <c r="B22" s="9" t="s">
        <v>22</v>
      </c>
      <c r="C22" s="3" t="s">
        <v>4</v>
      </c>
      <c r="D22" s="3">
        <v>4.3600000000000003</v>
      </c>
      <c r="E22" s="8">
        <f>D22*F19*G19</f>
        <v>5004.4080000000004</v>
      </c>
    </row>
    <row r="23" spans="1:8" x14ac:dyDescent="0.25">
      <c r="A23" s="7" t="s">
        <v>26</v>
      </c>
      <c r="B23" s="9" t="s">
        <v>27</v>
      </c>
      <c r="C23" s="3" t="s">
        <v>28</v>
      </c>
      <c r="D23" s="3"/>
      <c r="E23" s="8">
        <v>0</v>
      </c>
    </row>
    <row r="24" spans="1:8" s="39" customFormat="1" ht="60" x14ac:dyDescent="0.25">
      <c r="A24" s="35" t="s">
        <v>48</v>
      </c>
      <c r="B24" s="36" t="s">
        <v>49</v>
      </c>
      <c r="C24" s="37" t="s">
        <v>28</v>
      </c>
      <c r="D24" s="37"/>
      <c r="E24" s="38">
        <v>493</v>
      </c>
    </row>
    <row r="25" spans="1:8" x14ac:dyDescent="0.25">
      <c r="A25" s="24"/>
      <c r="B25" s="9"/>
      <c r="C25" s="3"/>
      <c r="D25" s="3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SUM(E21:E25)</f>
        <v>23586.736000000001</v>
      </c>
    </row>
    <row r="27" spans="1:8" ht="37.15" customHeight="1" x14ac:dyDescent="0.25">
      <c r="A27" s="60" t="s">
        <v>50</v>
      </c>
      <c r="B27" s="60"/>
      <c r="C27" s="60"/>
      <c r="D27" s="60"/>
      <c r="E27" s="60"/>
    </row>
    <row r="28" spans="1:8" ht="29.25" customHeight="1" x14ac:dyDescent="0.25">
      <c r="A28" s="54" t="s">
        <v>20</v>
      </c>
      <c r="B28" s="54"/>
      <c r="C28" s="54"/>
      <c r="D28" s="54"/>
      <c r="E28" s="54"/>
    </row>
    <row r="29" spans="1:8" x14ac:dyDescent="0.25">
      <c r="A29" s="54" t="s">
        <v>19</v>
      </c>
      <c r="B29" s="54"/>
      <c r="C29" s="54"/>
      <c r="D29" s="54"/>
      <c r="E29" s="54"/>
      <c r="F29" s="14"/>
      <c r="G29" s="14"/>
      <c r="H29" s="15"/>
    </row>
    <row r="30" spans="1:8" ht="30" customHeight="1" x14ac:dyDescent="0.25">
      <c r="A30" s="54" t="s">
        <v>30</v>
      </c>
      <c r="B30" s="54"/>
      <c r="C30" s="54"/>
      <c r="D30" s="54"/>
      <c r="E30" s="54"/>
    </row>
    <row r="31" spans="1:8" x14ac:dyDescent="0.25">
      <c r="A31" s="54" t="s">
        <v>17</v>
      </c>
      <c r="B31" s="54"/>
      <c r="C31" s="54"/>
      <c r="D31" s="54"/>
      <c r="E31" s="54"/>
    </row>
    <row r="32" spans="1:8" x14ac:dyDescent="0.25">
      <c r="A32" s="25"/>
      <c r="B32" s="25"/>
      <c r="C32" s="25"/>
      <c r="D32" s="25"/>
      <c r="E32" s="25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54" t="s">
        <v>17</v>
      </c>
      <c r="B34" s="54"/>
      <c r="C34" s="54"/>
      <c r="D34" s="54"/>
      <c r="E34" s="54"/>
    </row>
    <row r="35" spans="1:5" x14ac:dyDescent="0.25">
      <c r="A35" s="61" t="s">
        <v>43</v>
      </c>
      <c r="B35" s="61"/>
      <c r="C35" s="61"/>
      <c r="D35" s="61"/>
      <c r="E35" s="5"/>
    </row>
    <row r="36" spans="1:5" x14ac:dyDescent="0.25">
      <c r="B36" s="62" t="s">
        <v>18</v>
      </c>
      <c r="C36" s="62"/>
      <c r="D36" s="62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61" t="s">
        <v>47</v>
      </c>
      <c r="B38" s="61"/>
      <c r="C38" s="61"/>
      <c r="D38" s="61"/>
      <c r="E38" s="5"/>
    </row>
    <row r="39" spans="1:5" x14ac:dyDescent="0.25">
      <c r="B39" s="62" t="s">
        <v>18</v>
      </c>
      <c r="C39" s="62"/>
      <c r="D39" s="62"/>
      <c r="E39" s="6" t="s">
        <v>6</v>
      </c>
    </row>
    <row r="41" spans="1:5" x14ac:dyDescent="0.25">
      <c r="A41" s="19" t="s">
        <v>41</v>
      </c>
    </row>
    <row r="42" spans="1:5" x14ac:dyDescent="0.25">
      <c r="A42" s="14" t="s">
        <v>32</v>
      </c>
    </row>
    <row r="43" spans="1:5" x14ac:dyDescent="0.25">
      <c r="A43" s="2" t="s">
        <v>37</v>
      </c>
      <c r="B43" s="16">
        <v>-28062.45</v>
      </c>
    </row>
    <row r="44" spans="1:5" x14ac:dyDescent="0.25">
      <c r="A44" s="20" t="s">
        <v>44</v>
      </c>
    </row>
    <row r="45" spans="1:5" x14ac:dyDescent="0.25">
      <c r="A45" s="2" t="s">
        <v>34</v>
      </c>
      <c r="B45" s="17">
        <v>26765.11</v>
      </c>
    </row>
    <row r="46" spans="1:5" x14ac:dyDescent="0.25">
      <c r="A46" s="2" t="s">
        <v>42</v>
      </c>
      <c r="B46" s="17">
        <f>150*3</f>
        <v>450</v>
      </c>
    </row>
    <row r="47" spans="1:5" ht="30" x14ac:dyDescent="0.25">
      <c r="A47" s="28" t="s">
        <v>35</v>
      </c>
      <c r="B47" s="17">
        <f>E26</f>
        <v>23586.736000000001</v>
      </c>
    </row>
    <row r="48" spans="1:5" x14ac:dyDescent="0.25">
      <c r="A48" s="18" t="s">
        <v>36</v>
      </c>
      <c r="B48" s="22">
        <f>B43+B45+B46-B47</f>
        <v>-24434.076000000001</v>
      </c>
    </row>
    <row r="50" spans="2:2" x14ac:dyDescent="0.25">
      <c r="B50" s="2">
        <v>-28062.45</v>
      </c>
    </row>
  </sheetData>
  <mergeCells count="28">
    <mergeCell ref="A34:E34"/>
    <mergeCell ref="A35:D35"/>
    <mergeCell ref="B36:D36"/>
    <mergeCell ref="A38:D38"/>
    <mergeCell ref="B39:D39"/>
    <mergeCell ref="A33:E33"/>
    <mergeCell ref="A14:E14"/>
    <mergeCell ref="A15:E15"/>
    <mergeCell ref="A16:E16"/>
    <mergeCell ref="A17:E17"/>
    <mergeCell ref="A18:E18"/>
    <mergeCell ref="A19:E19"/>
    <mergeCell ref="A27:E27"/>
    <mergeCell ref="A28:E28"/>
    <mergeCell ref="A29:E29"/>
    <mergeCell ref="A30:E30"/>
    <mergeCell ref="A31:E31"/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SheetLayoutView="100" workbookViewId="0">
      <selection activeCell="D46" sqref="D46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ht="15.6" customHeight="1" x14ac:dyDescent="0.25">
      <c r="A3" s="53" t="s">
        <v>52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4"/>
      <c r="C4" s="4"/>
      <c r="D4" s="30"/>
      <c r="E4" s="29" t="s">
        <v>53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23</v>
      </c>
      <c r="B7" s="55"/>
      <c r="C7" s="55"/>
      <c r="D7" s="55"/>
      <c r="E7" s="55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54" t="s">
        <v>46</v>
      </c>
      <c r="B9" s="54"/>
      <c r="C9" s="54"/>
      <c r="D9" s="54"/>
      <c r="E9" s="54"/>
    </row>
    <row r="10" spans="1:5" ht="25.15" customHeight="1" x14ac:dyDescent="0.25">
      <c r="A10" s="56" t="s">
        <v>14</v>
      </c>
      <c r="B10" s="57"/>
      <c r="C10" s="57"/>
      <c r="D10" s="57"/>
      <c r="E10" s="57"/>
    </row>
    <row r="11" spans="1:5" ht="27.75" customHeight="1" x14ac:dyDescent="0.25">
      <c r="A11" s="54" t="s">
        <v>33</v>
      </c>
      <c r="B11" s="54"/>
      <c r="C11" s="54"/>
      <c r="D11" s="54"/>
      <c r="E11" s="54"/>
    </row>
    <row r="12" spans="1:5" x14ac:dyDescent="0.25">
      <c r="A12" s="54" t="s">
        <v>21</v>
      </c>
      <c r="B12" s="54"/>
      <c r="C12" s="54"/>
      <c r="D12" s="54"/>
      <c r="E12" s="54"/>
    </row>
    <row r="13" spans="1:5" x14ac:dyDescent="0.25">
      <c r="A13" s="48" t="s">
        <v>2</v>
      </c>
      <c r="B13" s="49"/>
      <c r="C13" s="49"/>
      <c r="D13" s="49"/>
      <c r="E13" s="49"/>
    </row>
    <row r="14" spans="1:5" x14ac:dyDescent="0.25">
      <c r="A14" s="54" t="s">
        <v>40</v>
      </c>
      <c r="B14" s="54"/>
      <c r="C14" s="54"/>
      <c r="D14" s="54"/>
      <c r="E14" s="54"/>
    </row>
    <row r="15" spans="1:5" x14ac:dyDescent="0.25">
      <c r="A15" s="48" t="s">
        <v>15</v>
      </c>
      <c r="B15" s="49"/>
      <c r="C15" s="49"/>
      <c r="D15" s="49"/>
      <c r="E15" s="49"/>
    </row>
    <row r="16" spans="1:5" ht="31.5" customHeight="1" x14ac:dyDescent="0.25">
      <c r="A16" s="54" t="s">
        <v>16</v>
      </c>
      <c r="B16" s="54"/>
      <c r="C16" s="54"/>
      <c r="D16" s="54"/>
      <c r="E16" s="54"/>
    </row>
    <row r="17" spans="1:8" ht="59.45" customHeight="1" x14ac:dyDescent="0.25">
      <c r="A17" s="54" t="s">
        <v>24</v>
      </c>
      <c r="B17" s="54"/>
      <c r="C17" s="54"/>
      <c r="D17" s="54"/>
      <c r="E17" s="54"/>
    </row>
    <row r="18" spans="1:8" ht="30" customHeight="1" x14ac:dyDescent="0.25">
      <c r="A18" s="59" t="s">
        <v>25</v>
      </c>
      <c r="B18" s="59"/>
      <c r="C18" s="59"/>
      <c r="D18" s="59"/>
      <c r="E18" s="59"/>
    </row>
    <row r="19" spans="1:8" x14ac:dyDescent="0.25">
      <c r="A19" s="59"/>
      <c r="B19" s="59"/>
      <c r="C19" s="59"/>
      <c r="D19" s="59"/>
      <c r="E19" s="59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39</v>
      </c>
      <c r="B21" s="9" t="s">
        <v>31</v>
      </c>
      <c r="C21" s="3" t="s">
        <v>4</v>
      </c>
      <c r="D21" s="3">
        <v>15.76</v>
      </c>
      <c r="E21" s="8">
        <f>D21*F19*G19</f>
        <v>18089.328000000001</v>
      </c>
    </row>
    <row r="22" spans="1:8" x14ac:dyDescent="0.25">
      <c r="A22" s="7" t="s">
        <v>38</v>
      </c>
      <c r="B22" s="9" t="s">
        <v>22</v>
      </c>
      <c r="C22" s="3" t="s">
        <v>4</v>
      </c>
      <c r="D22" s="3">
        <v>4.3600000000000003</v>
      </c>
      <c r="E22" s="8">
        <f>D22*F19*G19</f>
        <v>5004.4080000000004</v>
      </c>
    </row>
    <row r="23" spans="1:8" x14ac:dyDescent="0.25">
      <c r="A23" s="7" t="s">
        <v>26</v>
      </c>
      <c r="B23" s="9" t="s">
        <v>54</v>
      </c>
      <c r="C23" s="3" t="s">
        <v>28</v>
      </c>
      <c r="D23" s="3"/>
      <c r="E23" s="8">
        <v>137.5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23231.236000000001</v>
      </c>
    </row>
    <row r="26" spans="1:8" ht="37.15" customHeight="1" x14ac:dyDescent="0.25">
      <c r="A26" s="60" t="s">
        <v>55</v>
      </c>
      <c r="B26" s="60"/>
      <c r="C26" s="60"/>
      <c r="D26" s="60"/>
      <c r="E26" s="60"/>
    </row>
    <row r="27" spans="1:8" ht="29.25" customHeight="1" x14ac:dyDescent="0.25">
      <c r="A27" s="54" t="s">
        <v>20</v>
      </c>
      <c r="B27" s="54"/>
      <c r="C27" s="54"/>
      <c r="D27" s="54"/>
      <c r="E27" s="54"/>
    </row>
    <row r="28" spans="1:8" x14ac:dyDescent="0.25">
      <c r="A28" s="54" t="s">
        <v>19</v>
      </c>
      <c r="B28" s="54"/>
      <c r="C28" s="54"/>
      <c r="D28" s="54"/>
      <c r="E28" s="54"/>
      <c r="F28" s="14"/>
      <c r="G28" s="14"/>
      <c r="H28" s="15"/>
    </row>
    <row r="29" spans="1:8" ht="30" customHeight="1" x14ac:dyDescent="0.25">
      <c r="A29" s="54" t="s">
        <v>30</v>
      </c>
      <c r="B29" s="54"/>
      <c r="C29" s="54"/>
      <c r="D29" s="54"/>
      <c r="E29" s="54"/>
    </row>
    <row r="30" spans="1:8" x14ac:dyDescent="0.25">
      <c r="A30" s="54" t="s">
        <v>17</v>
      </c>
      <c r="B30" s="54"/>
      <c r="C30" s="54"/>
      <c r="D30" s="54"/>
      <c r="E30" s="54"/>
    </row>
    <row r="31" spans="1:8" x14ac:dyDescent="0.25">
      <c r="A31" s="33"/>
      <c r="B31" s="33"/>
      <c r="C31" s="33"/>
      <c r="D31" s="33"/>
      <c r="E31" s="33"/>
    </row>
    <row r="32" spans="1:8" x14ac:dyDescent="0.25">
      <c r="A32" s="58" t="s">
        <v>5</v>
      </c>
      <c r="B32" s="58"/>
      <c r="C32" s="58"/>
      <c r="D32" s="58"/>
      <c r="E32" s="58"/>
    </row>
    <row r="33" spans="1:5" x14ac:dyDescent="0.25">
      <c r="A33" s="54" t="s">
        <v>17</v>
      </c>
      <c r="B33" s="54"/>
      <c r="C33" s="54"/>
      <c r="D33" s="54"/>
      <c r="E33" s="54"/>
    </row>
    <row r="34" spans="1:5" x14ac:dyDescent="0.25">
      <c r="A34" s="61" t="s">
        <v>43</v>
      </c>
      <c r="B34" s="61"/>
      <c r="C34" s="61"/>
      <c r="D34" s="61"/>
      <c r="E34" s="5"/>
    </row>
    <row r="35" spans="1:5" x14ac:dyDescent="0.25">
      <c r="B35" s="62" t="s">
        <v>18</v>
      </c>
      <c r="C35" s="62"/>
      <c r="D35" s="62"/>
      <c r="E35" s="6" t="s">
        <v>6</v>
      </c>
    </row>
    <row r="36" spans="1:5" x14ac:dyDescent="0.25">
      <c r="A36" s="31"/>
      <c r="B36" s="31"/>
      <c r="C36" s="31"/>
      <c r="D36" s="31"/>
      <c r="E36" s="31"/>
    </row>
    <row r="37" spans="1:5" x14ac:dyDescent="0.25">
      <c r="A37" s="61" t="s">
        <v>47</v>
      </c>
      <c r="B37" s="61"/>
      <c r="C37" s="61"/>
      <c r="D37" s="61"/>
      <c r="E37" s="5"/>
    </row>
    <row r="38" spans="1:5" x14ac:dyDescent="0.25">
      <c r="B38" s="62" t="s">
        <v>18</v>
      </c>
      <c r="C38" s="62"/>
      <c r="D38" s="62"/>
      <c r="E38" s="6" t="s">
        <v>6</v>
      </c>
    </row>
    <row r="40" spans="1:5" x14ac:dyDescent="0.25">
      <c r="A40" s="19" t="s">
        <v>41</v>
      </c>
    </row>
    <row r="41" spans="1:5" x14ac:dyDescent="0.25">
      <c r="A41" s="14" t="s">
        <v>32</v>
      </c>
    </row>
    <row r="42" spans="1:5" x14ac:dyDescent="0.25">
      <c r="A42" s="2" t="s">
        <v>37</v>
      </c>
      <c r="B42" s="16">
        <f>'1кв'!B48</f>
        <v>-24434.076000000001</v>
      </c>
    </row>
    <row r="43" spans="1:5" x14ac:dyDescent="0.25">
      <c r="A43" s="20" t="s">
        <v>44</v>
      </c>
    </row>
    <row r="44" spans="1:5" x14ac:dyDescent="0.25">
      <c r="A44" s="2" t="s">
        <v>34</v>
      </c>
      <c r="B44" s="17">
        <v>31916.639999999999</v>
      </c>
    </row>
    <row r="45" spans="1:5" x14ac:dyDescent="0.25">
      <c r="A45" s="2" t="s">
        <v>42</v>
      </c>
      <c r="B45" s="17">
        <f>150*3</f>
        <v>450</v>
      </c>
    </row>
    <row r="46" spans="1:5" ht="30" x14ac:dyDescent="0.25">
      <c r="A46" s="34" t="s">
        <v>35</v>
      </c>
      <c r="B46" s="17">
        <f>E25</f>
        <v>23231.236000000001</v>
      </c>
    </row>
    <row r="47" spans="1:5" x14ac:dyDescent="0.25">
      <c r="A47" s="18" t="s">
        <v>36</v>
      </c>
      <c r="B47" s="22">
        <f>B42+B44+B45-B46</f>
        <v>-15298.672000000002</v>
      </c>
    </row>
    <row r="49" spans="2:2" x14ac:dyDescent="0.25">
      <c r="B49" s="2">
        <v>-28062.45</v>
      </c>
    </row>
  </sheetData>
  <mergeCells count="28">
    <mergeCell ref="A8:E8"/>
    <mergeCell ref="A1:E1"/>
    <mergeCell ref="A2:E2"/>
    <mergeCell ref="A3:E3"/>
    <mergeCell ref="A6:E6"/>
    <mergeCell ref="A7:E7"/>
    <mergeCell ref="A26:E2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34:D34"/>
    <mergeCell ref="B35:D35"/>
    <mergeCell ref="A37:D37"/>
    <mergeCell ref="B38:D38"/>
    <mergeCell ref="A27:E27"/>
    <mergeCell ref="A28:E28"/>
    <mergeCell ref="A29:E29"/>
    <mergeCell ref="A30:E30"/>
    <mergeCell ref="A32:E32"/>
    <mergeCell ref="A33:E3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SheetLayoutView="100" workbookViewId="0">
      <selection activeCell="A45" sqref="A45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ht="15.6" customHeight="1" x14ac:dyDescent="0.25">
      <c r="A3" s="53" t="s">
        <v>56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4"/>
      <c r="C4" s="4"/>
      <c r="D4" s="30"/>
      <c r="E4" s="29" t="s">
        <v>57</v>
      </c>
    </row>
    <row r="5" spans="1:5" x14ac:dyDescent="0.25">
      <c r="A5" s="42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23</v>
      </c>
      <c r="B7" s="55"/>
      <c r="C7" s="55"/>
      <c r="D7" s="55"/>
      <c r="E7" s="55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54" t="s">
        <v>46</v>
      </c>
      <c r="B9" s="54"/>
      <c r="C9" s="54"/>
      <c r="D9" s="54"/>
      <c r="E9" s="54"/>
    </row>
    <row r="10" spans="1:5" ht="25.15" customHeight="1" x14ac:dyDescent="0.25">
      <c r="A10" s="56" t="s">
        <v>14</v>
      </c>
      <c r="B10" s="57"/>
      <c r="C10" s="57"/>
      <c r="D10" s="57"/>
      <c r="E10" s="57"/>
    </row>
    <row r="11" spans="1:5" ht="27.75" customHeight="1" x14ac:dyDescent="0.25">
      <c r="A11" s="54" t="s">
        <v>33</v>
      </c>
      <c r="B11" s="54"/>
      <c r="C11" s="54"/>
      <c r="D11" s="54"/>
      <c r="E11" s="54"/>
    </row>
    <row r="12" spans="1:5" x14ac:dyDescent="0.25">
      <c r="A12" s="54" t="s">
        <v>21</v>
      </c>
      <c r="B12" s="54"/>
      <c r="C12" s="54"/>
      <c r="D12" s="54"/>
      <c r="E12" s="54"/>
    </row>
    <row r="13" spans="1:5" x14ac:dyDescent="0.25">
      <c r="A13" s="48" t="s">
        <v>2</v>
      </c>
      <c r="B13" s="49"/>
      <c r="C13" s="49"/>
      <c r="D13" s="49"/>
      <c r="E13" s="49"/>
    </row>
    <row r="14" spans="1:5" x14ac:dyDescent="0.25">
      <c r="A14" s="54" t="s">
        <v>40</v>
      </c>
      <c r="B14" s="54"/>
      <c r="C14" s="54"/>
      <c r="D14" s="54"/>
      <c r="E14" s="54"/>
    </row>
    <row r="15" spans="1:5" x14ac:dyDescent="0.25">
      <c r="A15" s="48" t="s">
        <v>15</v>
      </c>
      <c r="B15" s="49"/>
      <c r="C15" s="49"/>
      <c r="D15" s="49"/>
      <c r="E15" s="49"/>
    </row>
    <row r="16" spans="1:5" ht="31.5" customHeight="1" x14ac:dyDescent="0.25">
      <c r="A16" s="54" t="s">
        <v>16</v>
      </c>
      <c r="B16" s="54"/>
      <c r="C16" s="54"/>
      <c r="D16" s="54"/>
      <c r="E16" s="54"/>
    </row>
    <row r="17" spans="1:8" ht="59.45" customHeight="1" x14ac:dyDescent="0.25">
      <c r="A17" s="54" t="s">
        <v>24</v>
      </c>
      <c r="B17" s="54"/>
      <c r="C17" s="54"/>
      <c r="D17" s="54"/>
      <c r="E17" s="54"/>
    </row>
    <row r="18" spans="1:8" ht="30" customHeight="1" x14ac:dyDescent="0.25">
      <c r="A18" s="59" t="s">
        <v>25</v>
      </c>
      <c r="B18" s="59"/>
      <c r="C18" s="59"/>
      <c r="D18" s="59"/>
      <c r="E18" s="59"/>
    </row>
    <row r="19" spans="1:8" x14ac:dyDescent="0.25">
      <c r="A19" s="59"/>
      <c r="B19" s="59"/>
      <c r="C19" s="59"/>
      <c r="D19" s="59"/>
      <c r="E19" s="59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23" t="s">
        <v>39</v>
      </c>
      <c r="B21" s="9" t="s">
        <v>31</v>
      </c>
      <c r="C21" s="3" t="s">
        <v>4</v>
      </c>
      <c r="D21" s="3">
        <v>17.3</v>
      </c>
      <c r="E21" s="8">
        <f>D21*F19*G19</f>
        <v>19856.940000000002</v>
      </c>
    </row>
    <row r="22" spans="1:8" x14ac:dyDescent="0.25">
      <c r="A22" s="7" t="s">
        <v>38</v>
      </c>
      <c r="B22" s="9" t="s">
        <v>22</v>
      </c>
      <c r="C22" s="3" t="s">
        <v>4</v>
      </c>
      <c r="D22" s="3">
        <v>4.68</v>
      </c>
      <c r="E22" s="8">
        <f>D22*F19*G19</f>
        <v>5371.7039999999997</v>
      </c>
    </row>
    <row r="23" spans="1:8" x14ac:dyDescent="0.25">
      <c r="A23" s="7" t="s">
        <v>26</v>
      </c>
      <c r="B23" s="9" t="s">
        <v>58</v>
      </c>
      <c r="C23" s="3" t="s">
        <v>28</v>
      </c>
      <c r="D23" s="3"/>
      <c r="E23" s="8">
        <v>0</v>
      </c>
    </row>
    <row r="24" spans="1:8" x14ac:dyDescent="0.25">
      <c r="A24" s="24"/>
      <c r="B24" s="9"/>
      <c r="C24" s="3"/>
      <c r="D24" s="3"/>
      <c r="E24" s="8"/>
    </row>
    <row r="25" spans="1:8" s="14" customFormat="1" ht="14.25" x14ac:dyDescent="0.2">
      <c r="A25" s="10" t="s">
        <v>29</v>
      </c>
      <c r="B25" s="11"/>
      <c r="C25" s="12"/>
      <c r="D25" s="12"/>
      <c r="E25" s="13">
        <f>SUM(E21:E24)</f>
        <v>25228.644</v>
      </c>
    </row>
    <row r="26" spans="1:8" ht="37.15" customHeight="1" x14ac:dyDescent="0.25">
      <c r="A26" s="60" t="s">
        <v>59</v>
      </c>
      <c r="B26" s="60"/>
      <c r="C26" s="60"/>
      <c r="D26" s="60"/>
      <c r="E26" s="60"/>
    </row>
    <row r="27" spans="1:8" ht="29.25" customHeight="1" x14ac:dyDescent="0.25">
      <c r="A27" s="54" t="s">
        <v>20</v>
      </c>
      <c r="B27" s="54"/>
      <c r="C27" s="54"/>
      <c r="D27" s="54"/>
      <c r="E27" s="54"/>
    </row>
    <row r="28" spans="1:8" x14ac:dyDescent="0.25">
      <c r="A28" s="54" t="s">
        <v>19</v>
      </c>
      <c r="B28" s="54"/>
      <c r="C28" s="54"/>
      <c r="D28" s="54"/>
      <c r="E28" s="54"/>
      <c r="F28" s="14"/>
      <c r="G28" s="14"/>
      <c r="H28" s="15"/>
    </row>
    <row r="29" spans="1:8" ht="30" customHeight="1" x14ac:dyDescent="0.25">
      <c r="A29" s="54" t="s">
        <v>30</v>
      </c>
      <c r="B29" s="54"/>
      <c r="C29" s="54"/>
      <c r="D29" s="54"/>
      <c r="E29" s="54"/>
    </row>
    <row r="30" spans="1:8" x14ac:dyDescent="0.25">
      <c r="A30" s="54" t="s">
        <v>17</v>
      </c>
      <c r="B30" s="54"/>
      <c r="C30" s="54"/>
      <c r="D30" s="54"/>
      <c r="E30" s="54"/>
    </row>
    <row r="31" spans="1:8" x14ac:dyDescent="0.25">
      <c r="A31" s="40"/>
      <c r="B31" s="40"/>
      <c r="C31" s="40"/>
      <c r="D31" s="40"/>
      <c r="E31" s="40"/>
    </row>
    <row r="32" spans="1:8" x14ac:dyDescent="0.25">
      <c r="A32" s="58" t="s">
        <v>5</v>
      </c>
      <c r="B32" s="58"/>
      <c r="C32" s="58"/>
      <c r="D32" s="58"/>
      <c r="E32" s="58"/>
    </row>
    <row r="33" spans="1:5" x14ac:dyDescent="0.25">
      <c r="A33" s="54" t="s">
        <v>17</v>
      </c>
      <c r="B33" s="54"/>
      <c r="C33" s="54"/>
      <c r="D33" s="54"/>
      <c r="E33" s="54"/>
    </row>
    <row r="34" spans="1:5" x14ac:dyDescent="0.25">
      <c r="A34" s="61" t="s">
        <v>43</v>
      </c>
      <c r="B34" s="61"/>
      <c r="C34" s="61"/>
      <c r="D34" s="61"/>
      <c r="E34" s="5"/>
    </row>
    <row r="35" spans="1:5" x14ac:dyDescent="0.25">
      <c r="B35" s="62" t="s">
        <v>18</v>
      </c>
      <c r="C35" s="62"/>
      <c r="D35" s="62"/>
      <c r="E35" s="6" t="s">
        <v>6</v>
      </c>
    </row>
    <row r="36" spans="1:5" x14ac:dyDescent="0.25">
      <c r="A36" s="41"/>
      <c r="B36" s="41"/>
      <c r="C36" s="41"/>
      <c r="D36" s="41"/>
      <c r="E36" s="41"/>
    </row>
    <row r="37" spans="1:5" x14ac:dyDescent="0.25">
      <c r="A37" s="61" t="s">
        <v>47</v>
      </c>
      <c r="B37" s="61"/>
      <c r="C37" s="61"/>
      <c r="D37" s="61"/>
      <c r="E37" s="5"/>
    </row>
    <row r="38" spans="1:5" x14ac:dyDescent="0.25">
      <c r="B38" s="62" t="s">
        <v>18</v>
      </c>
      <c r="C38" s="62"/>
      <c r="D38" s="62"/>
      <c r="E38" s="6" t="s">
        <v>6</v>
      </c>
    </row>
    <row r="40" spans="1:5" x14ac:dyDescent="0.25">
      <c r="A40" s="19" t="s">
        <v>41</v>
      </c>
    </row>
    <row r="41" spans="1:5" x14ac:dyDescent="0.25">
      <c r="A41" s="14" t="s">
        <v>32</v>
      </c>
    </row>
    <row r="42" spans="1:5" x14ac:dyDescent="0.25">
      <c r="A42" s="2" t="s">
        <v>37</v>
      </c>
      <c r="B42" s="16">
        <f>'2кв'!B47</f>
        <v>-15298.672000000002</v>
      </c>
    </row>
    <row r="43" spans="1:5" x14ac:dyDescent="0.25">
      <c r="A43" s="20" t="s">
        <v>60</v>
      </c>
    </row>
    <row r="44" spans="1:5" x14ac:dyDescent="0.25">
      <c r="A44" s="2" t="s">
        <v>34</v>
      </c>
      <c r="B44" s="17">
        <v>32955.68</v>
      </c>
    </row>
    <row r="45" spans="1:5" x14ac:dyDescent="0.25">
      <c r="A45" s="2" t="s">
        <v>42</v>
      </c>
      <c r="B45" s="17">
        <f>150*3</f>
        <v>450</v>
      </c>
    </row>
    <row r="46" spans="1:5" ht="30" x14ac:dyDescent="0.25">
      <c r="A46" s="43" t="s">
        <v>35</v>
      </c>
      <c r="B46" s="17">
        <f>E25</f>
        <v>25228.644</v>
      </c>
    </row>
    <row r="47" spans="1:5" x14ac:dyDescent="0.25">
      <c r="A47" s="18" t="s">
        <v>36</v>
      </c>
      <c r="B47" s="22">
        <f>B42+B44+B45-B46</f>
        <v>-7121.6360000000022</v>
      </c>
    </row>
  </sheetData>
  <mergeCells count="28">
    <mergeCell ref="A34:D34"/>
    <mergeCell ref="B35:D35"/>
    <mergeCell ref="A37:D37"/>
    <mergeCell ref="B38:D38"/>
    <mergeCell ref="A27:E27"/>
    <mergeCell ref="A28:E28"/>
    <mergeCell ref="A29:E29"/>
    <mergeCell ref="A30:E30"/>
    <mergeCell ref="A32:E32"/>
    <mergeCell ref="A33:E33"/>
    <mergeCell ref="A26:E26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topLeftCell="A31" zoomScaleSheetLayoutView="100" workbookViewId="0">
      <selection activeCell="A24" sqref="A24"/>
    </sheetView>
  </sheetViews>
  <sheetFormatPr defaultColWidth="9.140625" defaultRowHeight="15" x14ac:dyDescent="0.25"/>
  <cols>
    <col min="1" max="1" width="33.1406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6.7109375" style="2" customWidth="1"/>
    <col min="9" max="16384" width="9.140625" style="2"/>
  </cols>
  <sheetData>
    <row r="1" spans="1:5" ht="21.75" customHeight="1" x14ac:dyDescent="0.25">
      <c r="A1" s="50" t="s">
        <v>11</v>
      </c>
      <c r="B1" s="50"/>
      <c r="C1" s="50"/>
      <c r="D1" s="50"/>
      <c r="E1" s="50"/>
    </row>
    <row r="2" spans="1:5" ht="30" customHeight="1" x14ac:dyDescent="0.25">
      <c r="A2" s="51" t="s">
        <v>12</v>
      </c>
      <c r="B2" s="52"/>
      <c r="C2" s="52"/>
      <c r="D2" s="52"/>
      <c r="E2" s="52"/>
    </row>
    <row r="3" spans="1:5" ht="15.6" customHeight="1" x14ac:dyDescent="0.25">
      <c r="A3" s="53" t="s">
        <v>61</v>
      </c>
      <c r="B3" s="53"/>
      <c r="C3" s="53"/>
      <c r="D3" s="53"/>
      <c r="E3" s="53"/>
    </row>
    <row r="4" spans="1:5" s="1" customFormat="1" ht="15.75" x14ac:dyDescent="0.25">
      <c r="A4" s="21" t="s">
        <v>13</v>
      </c>
      <c r="B4" s="4"/>
      <c r="C4" s="4"/>
      <c r="D4" s="30"/>
      <c r="E4" s="29" t="s">
        <v>62</v>
      </c>
    </row>
    <row r="5" spans="1:5" x14ac:dyDescent="0.25">
      <c r="A5" s="46"/>
      <c r="B5" s="4"/>
      <c r="C5" s="4"/>
      <c r="D5" s="4"/>
      <c r="E5" s="4"/>
    </row>
    <row r="6" spans="1:5" x14ac:dyDescent="0.25">
      <c r="A6" s="54" t="s">
        <v>0</v>
      </c>
      <c r="B6" s="54"/>
      <c r="C6" s="54"/>
      <c r="D6" s="54"/>
      <c r="E6" s="54"/>
    </row>
    <row r="7" spans="1:5" x14ac:dyDescent="0.25">
      <c r="A7" s="55" t="s">
        <v>23</v>
      </c>
      <c r="B7" s="55"/>
      <c r="C7" s="55"/>
      <c r="D7" s="55"/>
      <c r="E7" s="55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54" t="s">
        <v>46</v>
      </c>
      <c r="B9" s="54"/>
      <c r="C9" s="54"/>
      <c r="D9" s="54"/>
      <c r="E9" s="54"/>
    </row>
    <row r="10" spans="1:5" ht="25.15" customHeight="1" x14ac:dyDescent="0.25">
      <c r="A10" s="56" t="s">
        <v>14</v>
      </c>
      <c r="B10" s="57"/>
      <c r="C10" s="57"/>
      <c r="D10" s="57"/>
      <c r="E10" s="57"/>
    </row>
    <row r="11" spans="1:5" ht="27.75" customHeight="1" x14ac:dyDescent="0.25">
      <c r="A11" s="54" t="s">
        <v>33</v>
      </c>
      <c r="B11" s="54"/>
      <c r="C11" s="54"/>
      <c r="D11" s="54"/>
      <c r="E11" s="54"/>
    </row>
    <row r="12" spans="1:5" x14ac:dyDescent="0.25">
      <c r="A12" s="54" t="s">
        <v>21</v>
      </c>
      <c r="B12" s="54"/>
      <c r="C12" s="54"/>
      <c r="D12" s="54"/>
      <c r="E12" s="54"/>
    </row>
    <row r="13" spans="1:5" x14ac:dyDescent="0.25">
      <c r="A13" s="48" t="s">
        <v>2</v>
      </c>
      <c r="B13" s="49"/>
      <c r="C13" s="49"/>
      <c r="D13" s="49"/>
      <c r="E13" s="49"/>
    </row>
    <row r="14" spans="1:5" x14ac:dyDescent="0.25">
      <c r="A14" s="54" t="s">
        <v>40</v>
      </c>
      <c r="B14" s="54"/>
      <c r="C14" s="54"/>
      <c r="D14" s="54"/>
      <c r="E14" s="54"/>
    </row>
    <row r="15" spans="1:5" x14ac:dyDescent="0.25">
      <c r="A15" s="48" t="s">
        <v>15</v>
      </c>
      <c r="B15" s="49"/>
      <c r="C15" s="49"/>
      <c r="D15" s="49"/>
      <c r="E15" s="49"/>
    </row>
    <row r="16" spans="1:5" ht="31.5" customHeight="1" x14ac:dyDescent="0.25">
      <c r="A16" s="54" t="s">
        <v>16</v>
      </c>
      <c r="B16" s="54"/>
      <c r="C16" s="54"/>
      <c r="D16" s="54"/>
      <c r="E16" s="54"/>
    </row>
    <row r="17" spans="1:8" ht="59.45" customHeight="1" x14ac:dyDescent="0.25">
      <c r="A17" s="54" t="s">
        <v>24</v>
      </c>
      <c r="B17" s="54"/>
      <c r="C17" s="54"/>
      <c r="D17" s="54"/>
      <c r="E17" s="54"/>
    </row>
    <row r="18" spans="1:8" ht="30" customHeight="1" x14ac:dyDescent="0.25">
      <c r="A18" s="59" t="s">
        <v>25</v>
      </c>
      <c r="B18" s="59"/>
      <c r="C18" s="59"/>
      <c r="D18" s="59"/>
      <c r="E18" s="59"/>
    </row>
    <row r="19" spans="1:8" x14ac:dyDescent="0.25">
      <c r="A19" s="59"/>
      <c r="B19" s="59"/>
      <c r="C19" s="59"/>
      <c r="D19" s="59"/>
      <c r="E19" s="59"/>
      <c r="F19" s="2">
        <v>382.6</v>
      </c>
      <c r="G19" s="2">
        <v>3</v>
      </c>
    </row>
    <row r="20" spans="1:8" ht="135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8" ht="38.25" x14ac:dyDescent="0.25">
      <c r="A21" s="63" t="s">
        <v>39</v>
      </c>
      <c r="B21" s="9" t="s">
        <v>31</v>
      </c>
      <c r="C21" s="3" t="s">
        <v>4</v>
      </c>
      <c r="D21" s="3">
        <v>17.3</v>
      </c>
      <c r="E21" s="8">
        <f>D21*F19*G19</f>
        <v>19856.940000000002</v>
      </c>
    </row>
    <row r="22" spans="1:8" x14ac:dyDescent="0.25">
      <c r="A22" s="63" t="s">
        <v>38</v>
      </c>
      <c r="B22" s="9" t="s">
        <v>22</v>
      </c>
      <c r="C22" s="3" t="s">
        <v>4</v>
      </c>
      <c r="D22" s="3">
        <v>4.68</v>
      </c>
      <c r="E22" s="8">
        <f>D22*F19*G19</f>
        <v>5371.7039999999997</v>
      </c>
    </row>
    <row r="23" spans="1:8" x14ac:dyDescent="0.25">
      <c r="A23" s="63" t="s">
        <v>26</v>
      </c>
      <c r="B23" s="9" t="s">
        <v>63</v>
      </c>
      <c r="C23" s="3" t="s">
        <v>28</v>
      </c>
      <c r="D23" s="3"/>
      <c r="E23" s="8">
        <v>0</v>
      </c>
    </row>
    <row r="24" spans="1:8" ht="30" x14ac:dyDescent="0.25">
      <c r="A24" s="63" t="s">
        <v>64</v>
      </c>
      <c r="B24" s="3" t="s">
        <v>65</v>
      </c>
      <c r="C24" s="3" t="s">
        <v>28</v>
      </c>
      <c r="D24" s="3"/>
      <c r="E24" s="8">
        <v>10329.99</v>
      </c>
    </row>
    <row r="25" spans="1:8" x14ac:dyDescent="0.25">
      <c r="A25" s="63"/>
      <c r="B25" s="3"/>
      <c r="C25" s="3"/>
      <c r="D25" s="3"/>
      <c r="E25" s="8"/>
    </row>
    <row r="26" spans="1:8" s="14" customFormat="1" ht="14.25" x14ac:dyDescent="0.2">
      <c r="A26" s="10" t="s">
        <v>29</v>
      </c>
      <c r="B26" s="11"/>
      <c r="C26" s="12"/>
      <c r="D26" s="12"/>
      <c r="E26" s="13">
        <f>SUM(E21:E25)</f>
        <v>35558.633999999998</v>
      </c>
    </row>
    <row r="27" spans="1:8" ht="37.15" customHeight="1" x14ac:dyDescent="0.25">
      <c r="A27" s="60" t="s">
        <v>66</v>
      </c>
      <c r="B27" s="60"/>
      <c r="C27" s="60"/>
      <c r="D27" s="60"/>
      <c r="E27" s="60"/>
    </row>
    <row r="28" spans="1:8" ht="29.25" customHeight="1" x14ac:dyDescent="0.25">
      <c r="A28" s="54" t="s">
        <v>20</v>
      </c>
      <c r="B28" s="54"/>
      <c r="C28" s="54"/>
      <c r="D28" s="54"/>
      <c r="E28" s="54"/>
    </row>
    <row r="29" spans="1:8" x14ac:dyDescent="0.25">
      <c r="A29" s="54" t="s">
        <v>19</v>
      </c>
      <c r="B29" s="54"/>
      <c r="C29" s="54"/>
      <c r="D29" s="54"/>
      <c r="E29" s="54"/>
      <c r="F29" s="14"/>
      <c r="G29" s="14"/>
      <c r="H29" s="15"/>
    </row>
    <row r="30" spans="1:8" ht="30" customHeight="1" x14ac:dyDescent="0.25">
      <c r="A30" s="54" t="s">
        <v>30</v>
      </c>
      <c r="B30" s="54"/>
      <c r="C30" s="54"/>
      <c r="D30" s="54"/>
      <c r="E30" s="54"/>
    </row>
    <row r="31" spans="1:8" x14ac:dyDescent="0.25">
      <c r="A31" s="54" t="s">
        <v>17</v>
      </c>
      <c r="B31" s="54"/>
      <c r="C31" s="54"/>
      <c r="D31" s="54"/>
      <c r="E31" s="54"/>
    </row>
    <row r="32" spans="1:8" x14ac:dyDescent="0.25">
      <c r="A32" s="44"/>
      <c r="B32" s="44"/>
      <c r="C32" s="44"/>
      <c r="D32" s="44"/>
      <c r="E32" s="44"/>
    </row>
    <row r="33" spans="1:5" x14ac:dyDescent="0.25">
      <c r="A33" s="58" t="s">
        <v>5</v>
      </c>
      <c r="B33" s="58"/>
      <c r="C33" s="58"/>
      <c r="D33" s="58"/>
      <c r="E33" s="58"/>
    </row>
    <row r="34" spans="1:5" x14ac:dyDescent="0.25">
      <c r="A34" s="54" t="s">
        <v>17</v>
      </c>
      <c r="B34" s="54"/>
      <c r="C34" s="54"/>
      <c r="D34" s="54"/>
      <c r="E34" s="54"/>
    </row>
    <row r="35" spans="1:5" x14ac:dyDescent="0.25">
      <c r="A35" s="61" t="s">
        <v>43</v>
      </c>
      <c r="B35" s="61"/>
      <c r="C35" s="61"/>
      <c r="D35" s="61"/>
      <c r="E35" s="5"/>
    </row>
    <row r="36" spans="1:5" x14ac:dyDescent="0.25">
      <c r="B36" s="62" t="s">
        <v>18</v>
      </c>
      <c r="C36" s="62"/>
      <c r="D36" s="62"/>
      <c r="E36" s="6" t="s">
        <v>6</v>
      </c>
    </row>
    <row r="37" spans="1:5" x14ac:dyDescent="0.25">
      <c r="A37" s="45"/>
      <c r="B37" s="45"/>
      <c r="C37" s="45"/>
      <c r="D37" s="45"/>
      <c r="E37" s="45"/>
    </row>
    <row r="38" spans="1:5" x14ac:dyDescent="0.25">
      <c r="A38" s="61" t="s">
        <v>47</v>
      </c>
      <c r="B38" s="61"/>
      <c r="C38" s="61"/>
      <c r="D38" s="61"/>
      <c r="E38" s="5"/>
    </row>
    <row r="39" spans="1:5" x14ac:dyDescent="0.25">
      <c r="B39" s="62" t="s">
        <v>18</v>
      </c>
      <c r="C39" s="62"/>
      <c r="D39" s="62"/>
      <c r="E39" s="6" t="s">
        <v>6</v>
      </c>
    </row>
    <row r="41" spans="1:5" x14ac:dyDescent="0.25">
      <c r="A41" s="19" t="s">
        <v>41</v>
      </c>
    </row>
    <row r="42" spans="1:5" x14ac:dyDescent="0.25">
      <c r="A42" s="14" t="s">
        <v>32</v>
      </c>
    </row>
    <row r="43" spans="1:5" x14ac:dyDescent="0.25">
      <c r="A43" s="2" t="s">
        <v>37</v>
      </c>
      <c r="B43" s="16">
        <f>'3кв'!B47</f>
        <v>-7121.6360000000022</v>
      </c>
    </row>
    <row r="44" spans="1:5" x14ac:dyDescent="0.25">
      <c r="A44" s="2" t="s">
        <v>60</v>
      </c>
    </row>
    <row r="45" spans="1:5" x14ac:dyDescent="0.25">
      <c r="A45" s="2" t="s">
        <v>67</v>
      </c>
      <c r="B45" s="17">
        <v>27533.439999999999</v>
      </c>
    </row>
    <row r="46" spans="1:5" x14ac:dyDescent="0.25">
      <c r="B46" s="17"/>
    </row>
    <row r="47" spans="1:5" ht="30" x14ac:dyDescent="0.25">
      <c r="A47" s="47" t="s">
        <v>35</v>
      </c>
      <c r="B47" s="17">
        <f>E26</f>
        <v>35558.633999999998</v>
      </c>
    </row>
    <row r="48" spans="1:5" x14ac:dyDescent="0.25">
      <c r="A48" s="18" t="s">
        <v>36</v>
      </c>
      <c r="B48" s="22">
        <f>B43+B45+B46-B47</f>
        <v>-15146.830000000002</v>
      </c>
    </row>
  </sheetData>
  <mergeCells count="28">
    <mergeCell ref="A35:D35"/>
    <mergeCell ref="B36:D36"/>
    <mergeCell ref="A38:D38"/>
    <mergeCell ref="B39:D39"/>
    <mergeCell ref="A28:E28"/>
    <mergeCell ref="A29:E29"/>
    <mergeCell ref="A30:E30"/>
    <mergeCell ref="A31:E31"/>
    <mergeCell ref="A33:E33"/>
    <mergeCell ref="A34:E34"/>
    <mergeCell ref="A15:E15"/>
    <mergeCell ref="A16:E16"/>
    <mergeCell ref="A17:E17"/>
    <mergeCell ref="A18:E18"/>
    <mergeCell ref="A19:E19"/>
    <mergeCell ref="A27:E27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0" zoomScaleSheetLayoutView="100" workbookViewId="0">
      <selection activeCell="B19" sqref="B19"/>
    </sheetView>
  </sheetViews>
  <sheetFormatPr defaultRowHeight="15.75" x14ac:dyDescent="0.25"/>
  <cols>
    <col min="1" max="1" width="10.5703125" style="66" customWidth="1"/>
    <col min="2" max="2" width="62.42578125" style="66" customWidth="1"/>
    <col min="3" max="3" width="15.28515625" style="66" customWidth="1"/>
    <col min="4" max="4" width="11.85546875" style="66" customWidth="1"/>
    <col min="5" max="5" width="14.7109375" style="66" customWidth="1"/>
    <col min="6" max="6" width="12.42578125" style="66" customWidth="1"/>
    <col min="7" max="7" width="12" style="66" customWidth="1"/>
    <col min="8" max="8" width="13.5703125" style="66" customWidth="1"/>
    <col min="9" max="16384" width="9.140625" style="66"/>
  </cols>
  <sheetData>
    <row r="1" spans="1:5" x14ac:dyDescent="0.25">
      <c r="A1" s="64" t="s">
        <v>68</v>
      </c>
      <c r="B1" s="64"/>
      <c r="C1" s="64"/>
      <c r="D1" s="65"/>
    </row>
    <row r="2" spans="1:5" x14ac:dyDescent="0.25">
      <c r="A2" s="67" t="s">
        <v>69</v>
      </c>
      <c r="B2" s="67"/>
      <c r="C2" s="67"/>
      <c r="D2" s="68"/>
    </row>
    <row r="3" spans="1:5" x14ac:dyDescent="0.25">
      <c r="A3" s="67" t="s">
        <v>70</v>
      </c>
      <c r="B3" s="67"/>
      <c r="C3" s="67"/>
      <c r="D3" s="68"/>
    </row>
    <row r="4" spans="1:5" x14ac:dyDescent="0.25">
      <c r="A4" s="64" t="s">
        <v>90</v>
      </c>
      <c r="B4" s="64"/>
      <c r="C4" s="64"/>
      <c r="D4" s="65"/>
    </row>
    <row r="5" spans="1:5" x14ac:dyDescent="0.25">
      <c r="A5" s="69"/>
      <c r="B5" s="69"/>
      <c r="C5" s="69"/>
      <c r="D5" s="1"/>
    </row>
    <row r="6" spans="1:5" x14ac:dyDescent="0.25">
      <c r="A6" s="68"/>
      <c r="B6" s="70" t="s">
        <v>71</v>
      </c>
      <c r="C6" s="71">
        <f>'1кв'!B43</f>
        <v>-28062.45</v>
      </c>
      <c r="D6" s="72"/>
    </row>
    <row r="7" spans="1:5" x14ac:dyDescent="0.25">
      <c r="A7" s="73" t="s">
        <v>72</v>
      </c>
      <c r="B7" s="70" t="s">
        <v>91</v>
      </c>
      <c r="C7" s="71"/>
      <c r="D7" s="72"/>
    </row>
    <row r="8" spans="1:5" x14ac:dyDescent="0.25">
      <c r="B8" s="74" t="s">
        <v>73</v>
      </c>
      <c r="C8" s="75">
        <f>'1кв'!B45+'2кв'!B44+'3кв'!B44+'4кв'!B45</f>
        <v>119170.87</v>
      </c>
      <c r="D8" s="76"/>
    </row>
    <row r="9" spans="1:5" x14ac:dyDescent="0.25">
      <c r="B9" s="74" t="s">
        <v>92</v>
      </c>
      <c r="C9" s="75">
        <f>'1кв'!B46+'2кв'!B45+'3кв'!B45+'4кв'!B46</f>
        <v>1350</v>
      </c>
      <c r="D9" s="76"/>
    </row>
    <row r="10" spans="1:5" x14ac:dyDescent="0.25">
      <c r="A10" s="77"/>
      <c r="B10" s="74" t="s">
        <v>74</v>
      </c>
      <c r="C10" s="78">
        <f>SUM(C8:C9)</f>
        <v>120520.87</v>
      </c>
      <c r="D10" s="72"/>
    </row>
    <row r="11" spans="1:5" x14ac:dyDescent="0.25">
      <c r="A11" s="1"/>
      <c r="B11" s="79"/>
      <c r="C11" s="79"/>
      <c r="D11" s="80"/>
    </row>
    <row r="12" spans="1:5" x14ac:dyDescent="0.25">
      <c r="A12" s="81" t="s">
        <v>75</v>
      </c>
      <c r="B12" s="23" t="s">
        <v>39</v>
      </c>
      <c r="C12" s="82">
        <f>'1кв'!E21+'2кв'!E21+'3кв'!E21+'4кв'!E21</f>
        <v>75892.536000000007</v>
      </c>
      <c r="D12" s="80"/>
    </row>
    <row r="13" spans="1:5" x14ac:dyDescent="0.25">
      <c r="A13" s="81"/>
      <c r="B13" s="83" t="s">
        <v>38</v>
      </c>
      <c r="C13" s="82">
        <f>'1кв'!E22+'2кв'!E22+'3кв'!E22+'4кв'!E22</f>
        <v>20752.224000000002</v>
      </c>
      <c r="D13" s="80"/>
    </row>
    <row r="14" spans="1:5" x14ac:dyDescent="0.25">
      <c r="A14" s="1"/>
      <c r="B14" s="83" t="s">
        <v>26</v>
      </c>
      <c r="C14" s="82">
        <f>'1кв'!E23+'2кв'!E23+'3кв'!E23+'4кв'!E23</f>
        <v>137.5</v>
      </c>
      <c r="D14" s="80"/>
      <c r="E14" s="84"/>
    </row>
    <row r="15" spans="1:5" x14ac:dyDescent="0.25">
      <c r="A15" s="81"/>
      <c r="B15" s="85" t="s">
        <v>93</v>
      </c>
      <c r="C15" s="82">
        <v>0</v>
      </c>
      <c r="D15" s="80"/>
    </row>
    <row r="16" spans="1:5" x14ac:dyDescent="0.25">
      <c r="A16" s="81"/>
      <c r="B16" s="86" t="s">
        <v>76</v>
      </c>
      <c r="C16" s="82">
        <f>SUM(C18:C20)</f>
        <v>10822.99</v>
      </c>
      <c r="D16" s="80"/>
    </row>
    <row r="17" spans="1:5" x14ac:dyDescent="0.25">
      <c r="A17" s="81"/>
      <c r="B17" s="86" t="s">
        <v>77</v>
      </c>
      <c r="C17" s="87"/>
      <c r="D17" s="80"/>
    </row>
    <row r="18" spans="1:5" ht="31.5" x14ac:dyDescent="0.25">
      <c r="A18" s="81"/>
      <c r="B18" s="88" t="s">
        <v>78</v>
      </c>
      <c r="C18" s="82">
        <f>'1кв'!E24</f>
        <v>493</v>
      </c>
      <c r="D18" s="80"/>
    </row>
    <row r="19" spans="1:5" x14ac:dyDescent="0.25">
      <c r="A19" s="81"/>
      <c r="B19" s="88" t="s">
        <v>94</v>
      </c>
      <c r="C19" s="82">
        <f>'4кв'!E24</f>
        <v>10329.99</v>
      </c>
      <c r="D19" s="80"/>
    </row>
    <row r="20" spans="1:5" x14ac:dyDescent="0.25">
      <c r="A20" s="81"/>
      <c r="B20" s="88"/>
      <c r="C20" s="75"/>
      <c r="D20" s="80"/>
    </row>
    <row r="21" spans="1:5" x14ac:dyDescent="0.25">
      <c r="A21" s="1"/>
      <c r="B21" s="89" t="s">
        <v>79</v>
      </c>
      <c r="C21" s="78">
        <f>SUM(C12:C16)</f>
        <v>107605.25000000001</v>
      </c>
      <c r="D21" s="80"/>
      <c r="E21" s="84"/>
    </row>
    <row r="22" spans="1:5" x14ac:dyDescent="0.25">
      <c r="A22" s="1"/>
      <c r="B22" s="90" t="s">
        <v>80</v>
      </c>
      <c r="C22" s="78">
        <f>C6+C10-C21</f>
        <v>-15146.830000000016</v>
      </c>
      <c r="D22" s="80"/>
    </row>
    <row r="23" spans="1:5" x14ac:dyDescent="0.25">
      <c r="A23" s="1"/>
      <c r="B23" s="73"/>
      <c r="C23" s="73"/>
      <c r="D23" s="80"/>
    </row>
    <row r="24" spans="1:5" x14ac:dyDescent="0.25">
      <c r="A24" s="1"/>
      <c r="B24" s="91" t="s">
        <v>81</v>
      </c>
      <c r="C24" s="91"/>
      <c r="D24" s="80"/>
    </row>
    <row r="25" spans="1:5" x14ac:dyDescent="0.25">
      <c r="A25" s="1"/>
      <c r="B25" s="91" t="s">
        <v>82</v>
      </c>
      <c r="C25" s="93">
        <v>10428.549999999999</v>
      </c>
      <c r="D25" s="80"/>
    </row>
    <row r="26" spans="1:5" x14ac:dyDescent="0.25">
      <c r="A26" s="1"/>
      <c r="B26" s="92" t="s">
        <v>83</v>
      </c>
      <c r="C26" s="94">
        <v>9329.0300000000007</v>
      </c>
      <c r="D26" s="80"/>
    </row>
    <row r="27" spans="1:5" x14ac:dyDescent="0.25">
      <c r="A27" s="1"/>
      <c r="B27" s="91" t="s">
        <v>84</v>
      </c>
      <c r="C27" s="93">
        <f>C26-C25</f>
        <v>-1099.5199999999986</v>
      </c>
      <c r="D27" s="80"/>
    </row>
    <row r="28" spans="1:5" x14ac:dyDescent="0.25">
      <c r="A28" s="1"/>
      <c r="B28" s="73"/>
      <c r="C28" s="91"/>
      <c r="D28" s="80"/>
    </row>
    <row r="29" spans="1:5" x14ac:dyDescent="0.25">
      <c r="A29" s="1"/>
      <c r="B29" s="73"/>
      <c r="C29" s="73"/>
      <c r="D29" s="80"/>
    </row>
    <row r="30" spans="1:5" x14ac:dyDescent="0.25">
      <c r="A30" s="1"/>
      <c r="B30" s="73"/>
      <c r="C30" s="73"/>
      <c r="D30" s="80"/>
    </row>
    <row r="31" spans="1:5" x14ac:dyDescent="0.25">
      <c r="A31" s="1"/>
      <c r="B31" s="73"/>
      <c r="C31" s="73"/>
      <c r="D31" s="80"/>
    </row>
    <row r="32" spans="1:5" x14ac:dyDescent="0.25">
      <c r="A32" s="1" t="s">
        <v>85</v>
      </c>
      <c r="B32" s="73" t="s">
        <v>86</v>
      </c>
      <c r="C32" s="73"/>
      <c r="D32" s="80"/>
    </row>
    <row r="33" spans="1:4" x14ac:dyDescent="0.25">
      <c r="A33" s="1"/>
      <c r="B33" s="73" t="s">
        <v>87</v>
      </c>
      <c r="C33" s="73"/>
      <c r="D33" s="80"/>
    </row>
    <row r="34" spans="1:4" x14ac:dyDescent="0.25">
      <c r="A34" s="1"/>
      <c r="B34" s="73" t="s">
        <v>88</v>
      </c>
      <c r="C34" s="73"/>
      <c r="D34" s="80"/>
    </row>
    <row r="35" spans="1:4" x14ac:dyDescent="0.25">
      <c r="A35" s="1"/>
      <c r="B35" s="73"/>
      <c r="C35" s="73"/>
      <c r="D35" s="80"/>
    </row>
    <row r="36" spans="1:4" x14ac:dyDescent="0.25">
      <c r="A36" s="1"/>
      <c r="B36" s="73"/>
      <c r="C36" s="73"/>
      <c r="D36" s="80"/>
    </row>
    <row r="37" spans="1:4" x14ac:dyDescent="0.25">
      <c r="A37" s="1"/>
      <c r="B37" s="73" t="s">
        <v>89</v>
      </c>
      <c r="C37" s="73"/>
      <c r="D37" s="80"/>
    </row>
    <row r="38" spans="1:4" x14ac:dyDescent="0.25">
      <c r="A38" s="1"/>
      <c r="B38" s="73"/>
      <c r="C38" s="73"/>
      <c r="D38" s="80"/>
    </row>
    <row r="39" spans="1:4" x14ac:dyDescent="0.25">
      <c r="A39" s="1"/>
      <c r="B39" s="73"/>
      <c r="C39" s="73"/>
      <c r="D39" s="80"/>
    </row>
    <row r="40" spans="1:4" x14ac:dyDescent="0.25">
      <c r="A40" s="1"/>
      <c r="B40" s="73"/>
      <c r="C40" s="73"/>
      <c r="D40" s="80"/>
    </row>
    <row r="41" spans="1:4" x14ac:dyDescent="0.25">
      <c r="A41" s="1"/>
      <c r="B41" s="73"/>
      <c r="C41" s="73"/>
      <c r="D41" s="80"/>
    </row>
  </sheetData>
  <mergeCells count="6"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9842519685039370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2025-02-20T07:49:14Z</dcterms:modified>
</cp:coreProperties>
</file>